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업무 문서\【차량】차량자료\차량 운행관리일지\"/>
    </mc:Choice>
  </mc:AlternateContent>
  <xr:revisionPtr revIDLastSave="0" documentId="13_ncr:1_{D7D43C76-6015-4AAB-8331-F132AB62A7CD}" xr6:coauthVersionLast="47" xr6:coauthVersionMax="47" xr10:uidLastSave="{00000000-0000-0000-0000-000000000000}"/>
  <bookViews>
    <workbookView xWindow="-120" yWindow="-120" windowWidth="29040" windowHeight="15720" tabRatio="605" xr2:uid="{00000000-000D-0000-FFFF-FFFF00000000}"/>
  </bookViews>
  <sheets>
    <sheet name="2026년 주행거리 및 주유내역" sheetId="1" r:id="rId1"/>
  </sheets>
  <definedNames>
    <definedName name="_xlnm.Print_Area" localSheetId="0">'2026년 주행거리 및 주유내역'!$A$2:$O$34</definedName>
    <definedName name="_xlnm.Print_Area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4" i="1" l="1"/>
  <c r="C5" i="1" l="1"/>
  <c r="C6" i="1"/>
  <c r="C9" i="1"/>
  <c r="C26" i="1"/>
  <c r="O25" i="1"/>
  <c r="O21" i="1"/>
  <c r="O17" i="1"/>
  <c r="C14" i="1"/>
  <c r="C30" i="1" s="1"/>
  <c r="D14" i="1"/>
  <c r="D30" i="1" s="1"/>
  <c r="E14" i="1"/>
  <c r="F14" i="1"/>
  <c r="G14" i="1"/>
  <c r="H14" i="1"/>
  <c r="I14" i="1"/>
  <c r="J14" i="1"/>
  <c r="K14" i="1"/>
  <c r="K30" i="1" s="1"/>
  <c r="L14" i="1"/>
  <c r="L30" i="1" s="1"/>
  <c r="M14" i="1"/>
  <c r="M30" i="1" s="1"/>
  <c r="N14" i="1"/>
  <c r="N30" i="1" s="1"/>
  <c r="E30" i="1"/>
  <c r="N18" i="1"/>
  <c r="M18" i="1"/>
  <c r="L18" i="1"/>
  <c r="K18" i="1"/>
  <c r="J18" i="1"/>
  <c r="I18" i="1"/>
  <c r="H18" i="1"/>
  <c r="G18" i="1"/>
  <c r="F18" i="1"/>
  <c r="E18" i="1"/>
  <c r="D18" i="1"/>
  <c r="C18" i="1"/>
  <c r="N22" i="1"/>
  <c r="N37" i="1" s="1"/>
  <c r="M22" i="1"/>
  <c r="L22" i="1"/>
  <c r="K22" i="1"/>
  <c r="J22" i="1"/>
  <c r="I22" i="1"/>
  <c r="H22" i="1"/>
  <c r="G22" i="1"/>
  <c r="F22" i="1"/>
  <c r="E22" i="1"/>
  <c r="D22" i="1"/>
  <c r="C22" i="1"/>
  <c r="K32" i="1"/>
  <c r="J32" i="1"/>
  <c r="N26" i="1"/>
  <c r="N38" i="1" s="1"/>
  <c r="M26" i="1"/>
  <c r="M38" i="1" s="1"/>
  <c r="L26" i="1"/>
  <c r="K26" i="1"/>
  <c r="I26" i="1"/>
  <c r="H26" i="1"/>
  <c r="G26" i="1"/>
  <c r="F26" i="1"/>
  <c r="E26" i="1"/>
  <c r="D26" i="1"/>
  <c r="I38" i="1"/>
  <c r="F38" i="1"/>
  <c r="I34" i="1"/>
  <c r="F34" i="1"/>
  <c r="N33" i="1"/>
  <c r="M33" i="1"/>
  <c r="L33" i="1"/>
  <c r="K33" i="1"/>
  <c r="J33" i="1"/>
  <c r="I33" i="1"/>
  <c r="H33" i="1"/>
  <c r="G33" i="1"/>
  <c r="F33" i="1"/>
  <c r="E33" i="1"/>
  <c r="D33" i="1"/>
  <c r="C33" i="1"/>
  <c r="N31" i="1"/>
  <c r="M31" i="1"/>
  <c r="L31" i="1"/>
  <c r="K31" i="1"/>
  <c r="J31" i="1"/>
  <c r="I31" i="1"/>
  <c r="H31" i="1"/>
  <c r="G31" i="1"/>
  <c r="F31" i="1"/>
  <c r="E31" i="1"/>
  <c r="D31" i="1"/>
  <c r="C31" i="1"/>
  <c r="N29" i="1"/>
  <c r="M29" i="1"/>
  <c r="L29" i="1"/>
  <c r="K29" i="1"/>
  <c r="J29" i="1"/>
  <c r="I29" i="1"/>
  <c r="H29" i="1"/>
  <c r="G29" i="1"/>
  <c r="F29" i="1"/>
  <c r="E29" i="1"/>
  <c r="D29" i="1"/>
  <c r="C29" i="1"/>
  <c r="N28" i="1"/>
  <c r="M28" i="1"/>
  <c r="L28" i="1"/>
  <c r="K28" i="1"/>
  <c r="J28" i="1"/>
  <c r="I28" i="1"/>
  <c r="H28" i="1"/>
  <c r="G28" i="1"/>
  <c r="F28" i="1"/>
  <c r="E28" i="1"/>
  <c r="D28" i="1"/>
  <c r="C28" i="1"/>
  <c r="L38" i="1"/>
  <c r="K38" i="1"/>
  <c r="J26" i="1"/>
  <c r="J34" i="1" s="1"/>
  <c r="O24" i="1"/>
  <c r="O20" i="1"/>
  <c r="O16" i="1"/>
  <c r="J30" i="1"/>
  <c r="I30" i="1"/>
  <c r="O12" i="1"/>
  <c r="O10" i="1"/>
  <c r="O9" i="1"/>
  <c r="O8" i="1"/>
  <c r="O4" i="1"/>
  <c r="M34" i="1" l="1"/>
  <c r="N32" i="1"/>
  <c r="N34" i="1"/>
  <c r="J37" i="1"/>
  <c r="K37" i="1"/>
  <c r="K34" i="1"/>
  <c r="L34" i="1"/>
  <c r="M37" i="1"/>
  <c r="L37" i="1"/>
  <c r="L32" i="1"/>
  <c r="M32" i="1"/>
  <c r="O18" i="1"/>
  <c r="O14" i="1"/>
  <c r="O29" i="1"/>
  <c r="O28" i="1"/>
  <c r="O33" i="1"/>
  <c r="O31" i="1"/>
  <c r="F30" i="1"/>
  <c r="O30" i="1" s="1"/>
  <c r="G30" i="1"/>
  <c r="O13" i="1"/>
  <c r="H30" i="1"/>
  <c r="J38" i="1"/>
  <c r="C38" i="1" l="1"/>
  <c r="D38" i="1"/>
  <c r="C34" i="1"/>
  <c r="D34" i="1"/>
  <c r="O26" i="1"/>
  <c r="G34" i="1"/>
  <c r="G38" i="1"/>
  <c r="H38" i="1"/>
  <c r="H34" i="1"/>
  <c r="E34" i="1"/>
  <c r="E38" i="1"/>
  <c r="C37" i="1"/>
  <c r="O37" i="1" s="1"/>
  <c r="Q37" i="1" s="1"/>
  <c r="C32" i="1"/>
  <c r="O32" i="1" s="1"/>
  <c r="D37" i="1"/>
  <c r="D32" i="1"/>
  <c r="E37" i="1"/>
  <c r="E32" i="1"/>
  <c r="F37" i="1"/>
  <c r="F32" i="1"/>
  <c r="G37" i="1"/>
  <c r="G32" i="1"/>
  <c r="H37" i="1"/>
  <c r="H32" i="1"/>
  <c r="I37" i="1"/>
  <c r="I32" i="1"/>
  <c r="O22" i="1"/>
  <c r="O34" i="1" l="1"/>
  <c r="O38" i="1"/>
  <c r="Q38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nipa</author>
  </authors>
  <commentList>
    <comment ref="A12" authorId="0" shapeId="0" xr:uid="{00000000-0006-0000-0000-000001000000}">
      <text>
        <r>
          <rPr>
            <b/>
            <sz val="9"/>
            <color rgb="FF000000"/>
            <rFont val="Tahoma"/>
            <family val="2"/>
          </rPr>
          <t>user:</t>
        </r>
        <r>
          <rPr>
            <sz val="9"/>
            <color rgb="FF000000"/>
            <rFont val="Tahoma"/>
            <family val="2"/>
          </rPr>
          <t xml:space="preserve">
2017</t>
        </r>
        <r>
          <rPr>
            <sz val="9"/>
            <color rgb="FF000000"/>
            <rFont val="돋움"/>
            <family val="3"/>
            <charset val="129"/>
          </rPr>
          <t>년</t>
        </r>
        <r>
          <rPr>
            <sz val="9"/>
            <color rgb="FF000000"/>
            <rFont val="Tahoma"/>
            <family val="2"/>
          </rPr>
          <t xml:space="preserve"> 5</t>
        </r>
        <r>
          <rPr>
            <sz val="9"/>
            <color rgb="FF000000"/>
            <rFont val="돋움"/>
            <family val="3"/>
            <charset val="129"/>
          </rPr>
          <t>월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렌트</t>
        </r>
        <r>
          <rPr>
            <sz val="9"/>
            <color rgb="FF000000"/>
            <rFont val="Tahoma"/>
            <family val="2"/>
          </rPr>
          <t xml:space="preserve"> 
</t>
        </r>
      </text>
    </comment>
  </commentList>
</comments>
</file>

<file path=xl/sharedStrings.xml><?xml version="1.0" encoding="utf-8"?>
<sst xmlns="http://schemas.openxmlformats.org/spreadsheetml/2006/main" count="104" uniqueCount="39">
  <si>
    <t xml:space="preserve"> 합   계</t>
  </si>
  <si>
    <t>주유비(원)</t>
  </si>
  <si>
    <t xml:space="preserve"> 구  분</t>
  </si>
  <si>
    <t>자차 휘발유</t>
  </si>
  <si>
    <t>사용량(L)</t>
  </si>
  <si>
    <t>자차 경유</t>
  </si>
  <si>
    <t>사용량(kg)</t>
  </si>
  <si>
    <t>L당 단가</t>
  </si>
  <si>
    <t xml:space="preserve">  L당 단가</t>
  </si>
  <si>
    <t>전기충전</t>
  </si>
  <si>
    <t>8월</t>
  </si>
  <si>
    <t>11월</t>
  </si>
  <si>
    <t>9월</t>
  </si>
  <si>
    <t>3월</t>
  </si>
  <si>
    <t>10월</t>
  </si>
  <si>
    <t>6월</t>
  </si>
  <si>
    <t>5월</t>
  </si>
  <si>
    <t>2월</t>
  </si>
  <si>
    <t>12월</t>
  </si>
  <si>
    <t>종 목</t>
  </si>
  <si>
    <t>1월</t>
  </si>
  <si>
    <t>4월</t>
  </si>
  <si>
    <t>7월</t>
  </si>
  <si>
    <t>휘발유 차량 사용 합계</t>
  </si>
  <si>
    <t xml:space="preserve">  kw당 단가</t>
  </si>
  <si>
    <t>주행거리(km)</t>
  </si>
  <si>
    <t xml:space="preserve">  kg당 단가</t>
  </si>
  <si>
    <t>전기차량 사용 합계</t>
  </si>
  <si>
    <t>사용량(kwh)</t>
  </si>
  <si>
    <t>경유 차량 사용 합계</t>
  </si>
  <si>
    <t>수소차량 사용 합계</t>
  </si>
  <si>
    <t>31호9024
(수소차, 넥쏘)</t>
  </si>
  <si>
    <t>74도6869
(디젤, 스타렉스)</t>
  </si>
  <si>
    <t>49우0884
(가솔린, 모닝)</t>
  </si>
  <si>
    <t>업무용차량  주행거리 및 주유내역(소수점이하 절사)</t>
  </si>
  <si>
    <t>49우0946
(하이브리드, 소나타)</t>
  </si>
  <si>
    <t>05호4960
(전기차, 아이오닉9)</t>
  </si>
  <si>
    <t>05호2497
(전기차, 아이오닉5)</t>
  </si>
  <si>
    <t xml:space="preserve">	77,437 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</si>
</sst>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176" formatCode="#,##0_ "/>
    <numFmt numFmtId="177" formatCode="#,##0.00_ "/>
  </numFmts>
  <fonts count="9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FFFFFF"/>
      <name val="맑은 고딕"/>
      <family val="3"/>
      <charset val="129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sz val="9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D8BEE4"/>
        <bgColor indexed="64"/>
      </patternFill>
    </fill>
    <fill>
      <patternFill patternType="solid">
        <fgColor rgb="FFFFF7CC"/>
        <bgColor indexed="64"/>
      </patternFill>
    </fill>
  </fills>
  <borders count="25">
    <border>
      <left/>
      <right/>
      <top/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/>
      <top style="thick">
        <color auto="1"/>
      </top>
      <bottom/>
      <diagonal/>
    </border>
    <border>
      <left style="medium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double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 style="double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double">
        <color auto="1"/>
      </right>
      <top style="medium">
        <color auto="1"/>
      </top>
      <bottom style="double">
        <color auto="1"/>
      </bottom>
      <diagonal/>
    </border>
    <border>
      <left style="double">
        <color auto="1"/>
      </left>
      <right style="medium">
        <color auto="1"/>
      </right>
      <top style="double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 style="double">
        <color auto="1"/>
      </top>
      <bottom style="double">
        <color auto="1"/>
      </bottom>
      <diagonal/>
    </border>
    <border>
      <left style="medium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medium">
        <color auto="1"/>
      </left>
      <right style="double">
        <color auto="1"/>
      </right>
      <top style="medium">
        <color auto="1"/>
      </top>
      <bottom/>
      <diagonal/>
    </border>
    <border>
      <left style="double">
        <color auto="1"/>
      </left>
      <right style="medium">
        <color auto="1"/>
      </right>
      <top style="double">
        <color auto="1"/>
      </top>
      <bottom/>
      <diagonal/>
    </border>
    <border>
      <left style="double">
        <color auto="1"/>
      </left>
      <right style="medium">
        <color auto="1"/>
      </right>
      <top/>
      <bottom/>
      <diagonal/>
    </border>
    <border>
      <left style="double">
        <color auto="1"/>
      </left>
      <right style="medium">
        <color auto="1"/>
      </right>
      <top/>
      <bottom style="double">
        <color auto="1"/>
      </bottom>
      <diagonal/>
    </border>
    <border>
      <left style="thick">
        <color auto="1"/>
      </left>
      <right style="medium">
        <color auto="1"/>
      </right>
      <top style="double">
        <color auto="1"/>
      </top>
      <bottom/>
      <diagonal/>
    </border>
    <border>
      <left style="thick">
        <color auto="1"/>
      </left>
      <right style="medium">
        <color auto="1"/>
      </right>
      <top/>
      <bottom/>
      <diagonal/>
    </border>
    <border>
      <left style="thick">
        <color auto="1"/>
      </left>
      <right style="medium">
        <color auto="1"/>
      </right>
      <top/>
      <bottom style="double">
        <color auto="1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93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Border="1" applyAlignment="1">
      <alignment vertical="center"/>
    </xf>
    <xf numFmtId="0" fontId="0" fillId="0" borderId="0" xfId="0" applyNumberFormat="1" applyBorder="1">
      <alignment vertical="center"/>
    </xf>
    <xf numFmtId="176" fontId="1" fillId="0" borderId="0" xfId="0" applyNumberFormat="1" applyFont="1">
      <alignment vertical="center"/>
    </xf>
    <xf numFmtId="176" fontId="1" fillId="0" borderId="0" xfId="0" applyNumberFormat="1" applyFont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/>
    </xf>
    <xf numFmtId="0" fontId="1" fillId="2" borderId="3" xfId="0" applyNumberFormat="1" applyFont="1" applyFill="1" applyBorder="1" applyAlignment="1">
      <alignment horizontal="center" vertical="center"/>
    </xf>
    <xf numFmtId="0" fontId="1" fillId="2" borderId="4" xfId="0" applyNumberFormat="1" applyFont="1" applyFill="1" applyBorder="1" applyAlignment="1">
      <alignment horizontal="center" vertical="center"/>
    </xf>
    <xf numFmtId="0" fontId="1" fillId="2" borderId="5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0" xfId="0" applyNumberFormat="1" applyBorder="1" applyAlignment="1">
      <alignment horizontal="center" vertical="center"/>
    </xf>
    <xf numFmtId="176" fontId="0" fillId="0" borderId="0" xfId="0" applyNumberFormat="1" applyBorder="1">
      <alignment vertical="center"/>
    </xf>
    <xf numFmtId="41" fontId="0" fillId="0" borderId="0" xfId="1" applyNumberFormat="1" applyFont="1">
      <alignment vertical="center"/>
    </xf>
    <xf numFmtId="41" fontId="0" fillId="0" borderId="0" xfId="1" applyNumberFormat="1" applyFont="1" applyBorder="1">
      <alignment vertical="center"/>
    </xf>
    <xf numFmtId="41" fontId="0" fillId="0" borderId="0" xfId="0" applyNumberFormat="1">
      <alignment vertical="center"/>
    </xf>
    <xf numFmtId="41" fontId="0" fillId="0" borderId="0" xfId="0" applyNumberFormat="1" applyBorder="1">
      <alignment vertical="center"/>
    </xf>
    <xf numFmtId="0" fontId="1" fillId="2" borderId="6" xfId="0" applyNumberFormat="1" applyFont="1" applyFill="1" applyBorder="1" applyAlignment="1" applyProtection="1">
      <alignment horizontal="center" vertical="center"/>
      <protection locked="0"/>
    </xf>
    <xf numFmtId="0" fontId="0" fillId="0" borderId="7" xfId="0" applyNumberFormat="1" applyBorder="1" applyAlignment="1">
      <alignment horizontal="center" vertical="center"/>
    </xf>
    <xf numFmtId="176" fontId="1" fillId="3" borderId="7" xfId="0" applyNumberFormat="1" applyFont="1" applyFill="1" applyBorder="1" applyAlignment="1">
      <alignment horizontal="right" vertical="center"/>
    </xf>
    <xf numFmtId="176" fontId="0" fillId="3" borderId="7" xfId="0" applyNumberFormat="1" applyFill="1" applyBorder="1" applyAlignment="1">
      <alignment horizontal="center" vertical="center"/>
    </xf>
    <xf numFmtId="176" fontId="0" fillId="3" borderId="7" xfId="0" applyNumberFormat="1" applyFill="1" applyBorder="1" applyAlignment="1">
      <alignment horizontal="right" vertical="center"/>
    </xf>
    <xf numFmtId="0" fontId="0" fillId="3" borderId="7" xfId="0" applyNumberFormat="1" applyFill="1" applyBorder="1" applyAlignment="1">
      <alignment horizontal="center" vertical="center"/>
    </xf>
    <xf numFmtId="176" fontId="0" fillId="0" borderId="7" xfId="0" applyNumberFormat="1" applyBorder="1" applyAlignment="1">
      <alignment horizontal="center" vertical="center"/>
    </xf>
    <xf numFmtId="0" fontId="0" fillId="0" borderId="8" xfId="0" applyNumberFormat="1" applyBorder="1" applyAlignment="1">
      <alignment horizontal="center" vertical="center"/>
    </xf>
    <xf numFmtId="176" fontId="1" fillId="4" borderId="7" xfId="0" applyNumberFormat="1" applyFont="1" applyFill="1" applyBorder="1" applyAlignment="1">
      <alignment vertical="center"/>
    </xf>
    <xf numFmtId="176" fontId="1" fillId="5" borderId="7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176" fontId="1" fillId="3" borderId="8" xfId="0" applyNumberFormat="1" applyFont="1" applyFill="1" applyBorder="1" applyAlignment="1">
      <alignment horizontal="right" vertical="center"/>
    </xf>
    <xf numFmtId="0" fontId="0" fillId="0" borderId="9" xfId="0" applyNumberFormat="1" applyBorder="1" applyAlignment="1">
      <alignment horizontal="center" vertical="center"/>
    </xf>
    <xf numFmtId="176" fontId="0" fillId="6" borderId="9" xfId="0" applyNumberFormat="1" applyFill="1" applyBorder="1" applyAlignment="1">
      <alignment horizontal="right" vertical="center"/>
    </xf>
    <xf numFmtId="0" fontId="0" fillId="0" borderId="10" xfId="0" applyNumberFormat="1" applyBorder="1" applyAlignment="1">
      <alignment horizontal="center" vertical="center"/>
    </xf>
    <xf numFmtId="0" fontId="0" fillId="0" borderId="11" xfId="0" applyNumberFormat="1" applyBorder="1" applyAlignment="1">
      <alignment horizontal="center" vertical="center"/>
    </xf>
    <xf numFmtId="176" fontId="0" fillId="6" borderId="11" xfId="0" applyNumberFormat="1" applyFill="1" applyBorder="1" applyAlignment="1">
      <alignment horizontal="right" vertical="center"/>
    </xf>
    <xf numFmtId="0" fontId="0" fillId="3" borderId="9" xfId="0" applyNumberFormat="1" applyFill="1" applyBorder="1" applyAlignment="1">
      <alignment horizontal="center" vertical="center"/>
    </xf>
    <xf numFmtId="176" fontId="1" fillId="3" borderId="12" xfId="0" applyNumberFormat="1" applyFont="1" applyFill="1" applyBorder="1" applyAlignment="1">
      <alignment horizontal="right" vertical="center"/>
    </xf>
    <xf numFmtId="176" fontId="1" fillId="3" borderId="13" xfId="0" applyNumberFormat="1" applyFont="1" applyFill="1" applyBorder="1" applyAlignment="1">
      <alignment horizontal="right" vertical="center"/>
    </xf>
    <xf numFmtId="177" fontId="1" fillId="3" borderId="13" xfId="0" applyNumberFormat="1" applyFont="1" applyFill="1" applyBorder="1" applyAlignment="1">
      <alignment horizontal="right" vertical="center"/>
    </xf>
    <xf numFmtId="0" fontId="0" fillId="3" borderId="10" xfId="0" applyNumberFormat="1" applyFill="1" applyBorder="1" applyAlignment="1">
      <alignment horizontal="center" vertical="center"/>
    </xf>
    <xf numFmtId="177" fontId="1" fillId="3" borderId="14" xfId="0" applyNumberFormat="1" applyFont="1" applyFill="1" applyBorder="1" applyAlignment="1">
      <alignment horizontal="right" vertical="center"/>
    </xf>
    <xf numFmtId="176" fontId="1" fillId="3" borderId="11" xfId="0" applyNumberFormat="1" applyFont="1" applyFill="1" applyBorder="1" applyAlignment="1">
      <alignment horizontal="right" vertical="center"/>
    </xf>
    <xf numFmtId="176" fontId="1" fillId="3" borderId="14" xfId="0" applyNumberFormat="1" applyFont="1" applyFill="1" applyBorder="1" applyAlignment="1">
      <alignment horizontal="right" vertical="center"/>
    </xf>
    <xf numFmtId="0" fontId="1" fillId="7" borderId="15" xfId="0" applyNumberFormat="1" applyFont="1" applyFill="1" applyBorder="1" applyAlignment="1">
      <alignment horizontal="center" vertical="center"/>
    </xf>
    <xf numFmtId="0" fontId="0" fillId="3" borderId="16" xfId="0" applyNumberFormat="1" applyFill="1" applyBorder="1" applyAlignment="1">
      <alignment horizontal="center" vertical="center"/>
    </xf>
    <xf numFmtId="176" fontId="1" fillId="7" borderId="16" xfId="0" applyNumberFormat="1" applyFont="1" applyFill="1" applyBorder="1" applyAlignment="1">
      <alignment vertical="center"/>
    </xf>
    <xf numFmtId="176" fontId="1" fillId="7" borderId="17" xfId="0" applyNumberFormat="1" applyFont="1" applyFill="1" applyBorder="1" applyAlignment="1">
      <alignment vertical="center"/>
    </xf>
    <xf numFmtId="0" fontId="0" fillId="3" borderId="11" xfId="0" applyNumberFormat="1" applyFill="1" applyBorder="1" applyAlignment="1">
      <alignment horizontal="center" vertical="center"/>
    </xf>
    <xf numFmtId="176" fontId="1" fillId="4" borderId="11" xfId="0" applyNumberFormat="1" applyFont="1" applyFill="1" applyBorder="1" applyAlignment="1">
      <alignment vertical="center"/>
    </xf>
    <xf numFmtId="176" fontId="1" fillId="8" borderId="7" xfId="0" applyNumberFormat="1" applyFont="1" applyFill="1" applyBorder="1" applyAlignment="1">
      <alignment vertical="center"/>
    </xf>
    <xf numFmtId="176" fontId="0" fillId="0" borderId="7" xfId="0" applyNumberFormat="1" applyFill="1" applyBorder="1" applyAlignment="1">
      <alignment horizontal="right" vertical="center"/>
    </xf>
    <xf numFmtId="176" fontId="1" fillId="0" borderId="8" xfId="0" applyNumberFormat="1" applyFont="1" applyFill="1" applyBorder="1" applyAlignment="1">
      <alignment horizontal="right" vertical="center"/>
    </xf>
    <xf numFmtId="176" fontId="1" fillId="0" borderId="12" xfId="0" applyNumberFormat="1" applyFont="1" applyFill="1" applyBorder="1" applyAlignment="1">
      <alignment horizontal="right" vertical="center"/>
    </xf>
    <xf numFmtId="176" fontId="1" fillId="0" borderId="18" xfId="0" applyNumberFormat="1" applyFont="1" applyFill="1" applyBorder="1" applyAlignment="1">
      <alignment horizontal="right" vertical="center"/>
    </xf>
    <xf numFmtId="176" fontId="1" fillId="0" borderId="14" xfId="0" applyNumberFormat="1" applyFont="1" applyFill="1" applyBorder="1" applyAlignment="1">
      <alignment horizontal="right" vertical="center"/>
    </xf>
    <xf numFmtId="176" fontId="1" fillId="0" borderId="11" xfId="0" applyNumberFormat="1" applyFont="1" applyFill="1" applyBorder="1" applyAlignment="1">
      <alignment horizontal="right" vertical="center"/>
    </xf>
    <xf numFmtId="176" fontId="1" fillId="0" borderId="7" xfId="0" applyNumberFormat="1" applyFont="1" applyFill="1" applyBorder="1" applyAlignment="1">
      <alignment horizontal="right" vertical="center"/>
    </xf>
    <xf numFmtId="176" fontId="0" fillId="9" borderId="8" xfId="0" applyNumberFormat="1" applyFill="1" applyBorder="1" applyAlignment="1">
      <alignment horizontal="right" vertical="center"/>
    </xf>
    <xf numFmtId="176" fontId="0" fillId="9" borderId="10" xfId="0" applyNumberFormat="1" applyFill="1" applyBorder="1" applyAlignment="1">
      <alignment horizontal="center" vertical="center"/>
    </xf>
    <xf numFmtId="176" fontId="2" fillId="9" borderId="10" xfId="0" applyNumberFormat="1" applyFont="1" applyFill="1" applyBorder="1" applyAlignment="1">
      <alignment horizontal="center" vertical="center"/>
    </xf>
    <xf numFmtId="176" fontId="3" fillId="0" borderId="7" xfId="0" applyNumberFormat="1" applyFont="1" applyFill="1" applyBorder="1" applyAlignment="1">
      <alignment horizontal="right" vertical="center"/>
    </xf>
    <xf numFmtId="176" fontId="0" fillId="6" borderId="9" xfId="0" applyNumberFormat="1" applyFill="1" applyBorder="1" applyAlignment="1">
      <alignment horizontal="center" vertical="center"/>
    </xf>
    <xf numFmtId="176" fontId="0" fillId="6" borderId="11" xfId="0" applyNumberFormat="1" applyFill="1" applyBorder="1" applyAlignment="1">
      <alignment horizontal="center" vertical="center"/>
    </xf>
    <xf numFmtId="176" fontId="0" fillId="0" borderId="7" xfId="0" applyNumberFormat="1" applyFill="1" applyBorder="1" applyAlignment="1">
      <alignment horizontal="center" vertical="center"/>
    </xf>
    <xf numFmtId="176" fontId="2" fillId="6" borderId="11" xfId="0" applyNumberFormat="1" applyFont="1" applyFill="1" applyBorder="1" applyAlignment="1">
      <alignment horizontal="center" vertical="center"/>
    </xf>
    <xf numFmtId="176" fontId="2" fillId="9" borderId="8" xfId="0" applyNumberFormat="1" applyFont="1" applyFill="1" applyBorder="1" applyAlignment="1">
      <alignment horizontal="center" vertical="center" wrapText="1"/>
    </xf>
    <xf numFmtId="0" fontId="1" fillId="4" borderId="11" xfId="0" applyNumberFormat="1" applyFont="1" applyFill="1" applyBorder="1" applyAlignment="1">
      <alignment horizontal="center" vertical="center"/>
    </xf>
    <xf numFmtId="0" fontId="1" fillId="4" borderId="7" xfId="0" applyNumberFormat="1" applyFont="1" applyFill="1" applyBorder="1" applyAlignment="1">
      <alignment horizontal="center" vertical="center"/>
    </xf>
    <xf numFmtId="0" fontId="1" fillId="8" borderId="7" xfId="0" applyNumberFormat="1" applyFont="1" applyFill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7" borderId="19" xfId="0" applyNumberFormat="1" applyFont="1" applyFill="1" applyBorder="1" applyAlignment="1" applyProtection="1">
      <alignment horizontal="center" vertical="center" wrapText="1"/>
    </xf>
    <xf numFmtId="0" fontId="0" fillId="7" borderId="20" xfId="0" applyNumberFormat="1" applyFont="1" applyFill="1" applyBorder="1" applyAlignment="1" applyProtection="1">
      <alignment horizontal="center" vertical="center" wrapText="1"/>
    </xf>
    <xf numFmtId="0" fontId="0" fillId="7" borderId="21" xfId="0" applyNumberFormat="1" applyFont="1" applyFill="1" applyBorder="1" applyAlignment="1" applyProtection="1">
      <alignment horizontal="center" vertical="center" wrapText="1"/>
    </xf>
    <xf numFmtId="0" fontId="0" fillId="7" borderId="22" xfId="0" applyNumberFormat="1" applyFont="1" applyFill="1" applyBorder="1" applyAlignment="1" applyProtection="1">
      <alignment horizontal="center" vertical="center" wrapText="1"/>
    </xf>
    <xf numFmtId="0" fontId="0" fillId="7" borderId="23" xfId="0" applyNumberFormat="1" applyFont="1" applyFill="1" applyBorder="1" applyAlignment="1" applyProtection="1">
      <alignment horizontal="center" vertical="center" wrapText="1"/>
    </xf>
    <xf numFmtId="0" fontId="0" fillId="7" borderId="24" xfId="0" applyNumberFormat="1" applyFont="1" applyFill="1" applyBorder="1" applyAlignment="1" applyProtection="1">
      <alignment horizontal="center" vertical="center" wrapText="1"/>
    </xf>
    <xf numFmtId="0" fontId="0" fillId="4" borderId="19" xfId="0" applyNumberFormat="1" applyFont="1" applyFill="1" applyBorder="1" applyAlignment="1" applyProtection="1">
      <alignment horizontal="center" vertical="center" wrapText="1"/>
    </xf>
    <xf numFmtId="0" fontId="0" fillId="4" borderId="20" xfId="0" applyNumberFormat="1" applyFont="1" applyFill="1" applyBorder="1" applyAlignment="1" applyProtection="1">
      <alignment horizontal="center" vertical="center" wrapText="1"/>
    </xf>
    <xf numFmtId="0" fontId="0" fillId="4" borderId="21" xfId="0" applyNumberFormat="1" applyFont="1" applyFill="1" applyBorder="1" applyAlignment="1" applyProtection="1">
      <alignment horizontal="center" vertical="center" wrapText="1"/>
    </xf>
    <xf numFmtId="0" fontId="0" fillId="5" borderId="22" xfId="0" applyNumberFormat="1" applyFont="1" applyFill="1" applyBorder="1" applyAlignment="1" applyProtection="1">
      <alignment horizontal="center" vertical="center" wrapText="1"/>
    </xf>
    <xf numFmtId="0" fontId="0" fillId="5" borderId="23" xfId="0" applyNumberFormat="1" applyFont="1" applyFill="1" applyBorder="1" applyAlignment="1" applyProtection="1">
      <alignment horizontal="center" vertical="center" wrapText="1"/>
    </xf>
    <xf numFmtId="0" fontId="0" fillId="5" borderId="24" xfId="0" applyNumberFormat="1" applyFont="1" applyFill="1" applyBorder="1" applyAlignment="1" applyProtection="1">
      <alignment horizontal="center" vertical="center" wrapText="1"/>
    </xf>
    <xf numFmtId="0" fontId="0" fillId="8" borderId="22" xfId="0" applyNumberFormat="1" applyFont="1" applyFill="1" applyBorder="1" applyAlignment="1" applyProtection="1">
      <alignment horizontal="center" vertical="center" wrapText="1"/>
    </xf>
    <xf numFmtId="0" fontId="0" fillId="8" borderId="23" xfId="0" applyNumberFormat="1" applyFont="1" applyFill="1" applyBorder="1" applyAlignment="1" applyProtection="1">
      <alignment horizontal="center" vertical="center" wrapText="1"/>
    </xf>
    <xf numFmtId="0" fontId="0" fillId="8" borderId="24" xfId="0" applyNumberFormat="1" applyFont="1" applyFill="1" applyBorder="1" applyAlignment="1" applyProtection="1">
      <alignment horizontal="center" vertical="center" wrapText="1"/>
    </xf>
    <xf numFmtId="0" fontId="1" fillId="5" borderId="7" xfId="0" applyNumberFormat="1" applyFont="1" applyFill="1" applyBorder="1" applyAlignment="1">
      <alignment horizontal="center" vertical="center"/>
    </xf>
    <xf numFmtId="0" fontId="0" fillId="5" borderId="19" xfId="0" applyNumberFormat="1" applyFont="1" applyFill="1" applyBorder="1" applyAlignment="1" applyProtection="1">
      <alignment horizontal="center" vertical="center" wrapText="1"/>
    </xf>
    <xf numFmtId="0" fontId="0" fillId="5" borderId="20" xfId="0" applyNumberFormat="1" applyFont="1" applyFill="1" applyBorder="1" applyAlignment="1" applyProtection="1">
      <alignment horizontal="center" vertical="center" wrapText="1"/>
    </xf>
    <xf numFmtId="0" fontId="0" fillId="5" borderId="21" xfId="0" applyNumberFormat="1" applyFont="1" applyFill="1" applyBorder="1" applyAlignment="1" applyProtection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2:T47"/>
  <sheetViews>
    <sheetView tabSelected="1" view="pageBreakPreview" zoomScale="130" zoomScaleNormal="100" zoomScaleSheetLayoutView="130" workbookViewId="0">
      <selection activeCell="C5" sqref="C5"/>
    </sheetView>
  </sheetViews>
  <sheetFormatPr defaultColWidth="9" defaultRowHeight="16.5" x14ac:dyDescent="0.3"/>
  <cols>
    <col min="1" max="1" width="25.375" style="4" customWidth="1"/>
    <col min="2" max="2" width="12.75" style="5" customWidth="1"/>
    <col min="3" max="3" width="13.625" style="4" bestFit="1" customWidth="1"/>
    <col min="4" max="12" width="11.5" style="4" bestFit="1" customWidth="1"/>
    <col min="13" max="13" width="12.75" style="4" customWidth="1"/>
    <col min="14" max="14" width="11.5" style="4" bestFit="1" customWidth="1"/>
    <col min="15" max="15" width="12.75" style="4" bestFit="1" customWidth="1"/>
    <col min="16" max="16" width="11.375" style="4" bestFit="1" customWidth="1"/>
    <col min="17" max="17" width="13.25" style="4" customWidth="1"/>
    <col min="18" max="19" width="10.875" style="4" bestFit="1" customWidth="1"/>
  </cols>
  <sheetData>
    <row r="2" spans="1:19" ht="25.5" customHeight="1" x14ac:dyDescent="0.3">
      <c r="A2" s="73" t="s">
        <v>34</v>
      </c>
      <c r="B2" s="73"/>
      <c r="C2" s="73"/>
      <c r="D2" s="6"/>
      <c r="E2" s="6"/>
      <c r="F2" s="6"/>
    </row>
    <row r="3" spans="1:19" ht="18" thickTop="1" thickBot="1" x14ac:dyDescent="0.35">
      <c r="A3" s="22" t="s">
        <v>2</v>
      </c>
      <c r="B3" s="10" t="s">
        <v>19</v>
      </c>
      <c r="C3" s="11" t="s">
        <v>20</v>
      </c>
      <c r="D3" s="12" t="s">
        <v>17</v>
      </c>
      <c r="E3" s="12" t="s">
        <v>13</v>
      </c>
      <c r="F3" s="12" t="s">
        <v>21</v>
      </c>
      <c r="G3" s="12" t="s">
        <v>16</v>
      </c>
      <c r="H3" s="12" t="s">
        <v>15</v>
      </c>
      <c r="I3" s="12" t="s">
        <v>22</v>
      </c>
      <c r="J3" s="12" t="s">
        <v>10</v>
      </c>
      <c r="K3" s="12" t="s">
        <v>12</v>
      </c>
      <c r="L3" s="12" t="s">
        <v>14</v>
      </c>
      <c r="M3" s="12" t="s">
        <v>11</v>
      </c>
      <c r="N3" s="13" t="s">
        <v>18</v>
      </c>
      <c r="O3" s="14" t="s">
        <v>0</v>
      </c>
      <c r="P3" s="3"/>
    </row>
    <row r="4" spans="1:19" s="7" customFormat="1" ht="17.100000000000001" customHeight="1" thickTop="1" thickBot="1" x14ac:dyDescent="0.35">
      <c r="A4" s="74" t="s">
        <v>36</v>
      </c>
      <c r="B4" s="34" t="s">
        <v>1</v>
      </c>
      <c r="C4" s="65">
        <v>421738</v>
      </c>
      <c r="D4" s="35">
        <f>39271+193456</f>
        <v>232727</v>
      </c>
      <c r="E4" s="35"/>
      <c r="F4" s="35"/>
      <c r="G4" s="35"/>
      <c r="H4" s="35"/>
      <c r="I4" s="35"/>
      <c r="J4" s="35"/>
      <c r="K4" s="35"/>
      <c r="L4" s="35"/>
      <c r="M4" s="35"/>
      <c r="N4" s="35"/>
      <c r="O4" s="40">
        <f>SUM(C4:N4)</f>
        <v>654465</v>
      </c>
    </row>
    <row r="5" spans="1:19" s="7" customFormat="1" ht="17.25" thickBot="1" x14ac:dyDescent="0.35">
      <c r="A5" s="75"/>
      <c r="B5" s="23" t="s">
        <v>24</v>
      </c>
      <c r="C5" s="25">
        <f>C4/C6</f>
        <v>597.74360428034868</v>
      </c>
      <c r="D5" s="25" t="s">
        <v>9</v>
      </c>
      <c r="E5" s="25" t="s">
        <v>9</v>
      </c>
      <c r="F5" s="25" t="s">
        <v>9</v>
      </c>
      <c r="G5" s="25" t="s">
        <v>9</v>
      </c>
      <c r="H5" s="25" t="s">
        <v>9</v>
      </c>
      <c r="I5" s="25" t="s">
        <v>9</v>
      </c>
      <c r="J5" s="25" t="s">
        <v>9</v>
      </c>
      <c r="K5" s="25" t="s">
        <v>9</v>
      </c>
      <c r="L5" s="25" t="s">
        <v>9</v>
      </c>
      <c r="M5" s="25" t="s">
        <v>9</v>
      </c>
      <c r="N5" s="25" t="s">
        <v>9</v>
      </c>
      <c r="O5" s="41">
        <v>0</v>
      </c>
    </row>
    <row r="6" spans="1:19" s="7" customFormat="1" ht="17.25" thickBot="1" x14ac:dyDescent="0.35">
      <c r="A6" s="75"/>
      <c r="B6" s="23" t="s">
        <v>28</v>
      </c>
      <c r="C6" s="67">
        <f>121.06+584.49</f>
        <v>705.55</v>
      </c>
      <c r="D6" s="25" t="s">
        <v>9</v>
      </c>
      <c r="E6" s="25" t="s">
        <v>9</v>
      </c>
      <c r="F6" s="25" t="s">
        <v>9</v>
      </c>
      <c r="G6" s="25" t="s">
        <v>9</v>
      </c>
      <c r="H6" s="25" t="s">
        <v>9</v>
      </c>
      <c r="I6" s="25" t="s">
        <v>9</v>
      </c>
      <c r="J6" s="25" t="s">
        <v>9</v>
      </c>
      <c r="K6" s="25" t="s">
        <v>9</v>
      </c>
      <c r="L6" s="25" t="s">
        <v>9</v>
      </c>
      <c r="M6" s="25" t="s">
        <v>9</v>
      </c>
      <c r="N6" s="25" t="s">
        <v>9</v>
      </c>
      <c r="O6" s="41">
        <v>0</v>
      </c>
    </row>
    <row r="7" spans="1:19" s="7" customFormat="1" ht="17.25" thickBot="1" x14ac:dyDescent="0.35">
      <c r="A7" s="76"/>
      <c r="B7" s="36" t="s">
        <v>25</v>
      </c>
      <c r="C7" s="62">
        <v>19457</v>
      </c>
      <c r="D7" s="62"/>
      <c r="E7" s="62"/>
      <c r="F7" s="62"/>
      <c r="G7" s="62"/>
      <c r="H7" s="62"/>
      <c r="I7" s="62"/>
      <c r="J7" s="62"/>
      <c r="K7" s="62"/>
      <c r="L7" s="62"/>
      <c r="M7" s="62"/>
      <c r="N7" s="63"/>
      <c r="O7" s="46"/>
    </row>
    <row r="8" spans="1:19" s="7" customFormat="1" ht="17.100000000000001" customHeight="1" thickTop="1" thickBot="1" x14ac:dyDescent="0.35">
      <c r="A8" s="77" t="s">
        <v>37</v>
      </c>
      <c r="B8" s="37" t="s">
        <v>1</v>
      </c>
      <c r="C8" s="66">
        <v>200581</v>
      </c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45">
        <f t="shared" ref="O8:O34" si="0">SUM(C8:N8)</f>
        <v>200581</v>
      </c>
    </row>
    <row r="9" spans="1:19" s="7" customFormat="1" ht="17.25" thickBot="1" x14ac:dyDescent="0.35">
      <c r="A9" s="78"/>
      <c r="B9" s="23" t="s">
        <v>24</v>
      </c>
      <c r="C9" s="25">
        <f>C8/C10</f>
        <v>326.70043651052185</v>
      </c>
      <c r="D9" s="26" t="s">
        <v>9</v>
      </c>
      <c r="E9" s="26" t="s">
        <v>9</v>
      </c>
      <c r="F9" s="26" t="s">
        <v>9</v>
      </c>
      <c r="G9" s="26" t="s">
        <v>9</v>
      </c>
      <c r="H9" s="26" t="s">
        <v>9</v>
      </c>
      <c r="I9" s="26" t="s">
        <v>9</v>
      </c>
      <c r="J9" s="26" t="s">
        <v>9</v>
      </c>
      <c r="K9" s="26" t="s">
        <v>9</v>
      </c>
      <c r="L9" s="26" t="s">
        <v>9</v>
      </c>
      <c r="M9" s="26" t="s">
        <v>9</v>
      </c>
      <c r="N9" s="26" t="s">
        <v>9</v>
      </c>
      <c r="O9" s="24">
        <f t="shared" si="0"/>
        <v>326.70043651052185</v>
      </c>
    </row>
    <row r="10" spans="1:19" s="7" customFormat="1" ht="17.25" thickBot="1" x14ac:dyDescent="0.35">
      <c r="A10" s="78"/>
      <c r="B10" s="23" t="s">
        <v>28</v>
      </c>
      <c r="C10" s="67">
        <v>613.96</v>
      </c>
      <c r="D10" s="54" t="s">
        <v>9</v>
      </c>
      <c r="E10" s="54" t="s">
        <v>9</v>
      </c>
      <c r="F10" s="54" t="s">
        <v>9</v>
      </c>
      <c r="G10" s="54" t="s">
        <v>9</v>
      </c>
      <c r="H10" s="54" t="s">
        <v>9</v>
      </c>
      <c r="I10" s="54" t="s">
        <v>9</v>
      </c>
      <c r="J10" s="54" t="s">
        <v>9</v>
      </c>
      <c r="K10" s="54" t="s">
        <v>9</v>
      </c>
      <c r="L10" s="54" t="s">
        <v>9</v>
      </c>
      <c r="M10" s="54" t="s">
        <v>9</v>
      </c>
      <c r="N10" s="54" t="s">
        <v>9</v>
      </c>
      <c r="O10" s="24">
        <f t="shared" si="0"/>
        <v>613.96</v>
      </c>
    </row>
    <row r="11" spans="1:19" s="7" customFormat="1" ht="17.25" thickBot="1" x14ac:dyDescent="0.35">
      <c r="A11" s="79"/>
      <c r="B11" s="29" t="s">
        <v>25</v>
      </c>
      <c r="C11" s="62">
        <v>16632</v>
      </c>
      <c r="D11" s="62"/>
      <c r="E11" s="62"/>
      <c r="F11" s="62"/>
      <c r="G11" s="62"/>
      <c r="H11" s="62"/>
      <c r="I11" s="62"/>
      <c r="J11" s="62"/>
      <c r="K11" s="62"/>
      <c r="L11" s="62"/>
      <c r="M11" s="62"/>
      <c r="N11" s="63"/>
      <c r="O11" s="33"/>
    </row>
    <row r="12" spans="1:19" ht="17.100000000000001" customHeight="1" thickTop="1" thickBot="1" x14ac:dyDescent="0.35">
      <c r="A12" s="80" t="s">
        <v>31</v>
      </c>
      <c r="B12" s="39" t="s">
        <v>1</v>
      </c>
      <c r="C12" s="66">
        <v>46758</v>
      </c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40">
        <f t="shared" si="0"/>
        <v>46758</v>
      </c>
      <c r="P12" s="3"/>
    </row>
    <row r="13" spans="1:19" ht="17.25" thickBot="1" x14ac:dyDescent="0.35">
      <c r="A13" s="81"/>
      <c r="B13" s="27" t="s">
        <v>26</v>
      </c>
      <c r="C13" s="67">
        <v>9900</v>
      </c>
      <c r="D13" s="54"/>
      <c r="E13" s="54"/>
      <c r="F13" s="54"/>
      <c r="G13" s="54"/>
      <c r="H13" s="54"/>
      <c r="I13" s="54"/>
      <c r="J13" s="54"/>
      <c r="K13" s="54"/>
      <c r="L13" s="54"/>
      <c r="M13" s="64"/>
      <c r="N13" s="64"/>
      <c r="O13" s="41">
        <f t="shared" si="0"/>
        <v>9900</v>
      </c>
      <c r="P13" s="3"/>
      <c r="R13" s="5"/>
    </row>
    <row r="14" spans="1:19" ht="17.25" thickBot="1" x14ac:dyDescent="0.35">
      <c r="A14" s="81"/>
      <c r="B14" s="27" t="s">
        <v>6</v>
      </c>
      <c r="C14" s="67">
        <f t="shared" ref="C14" si="1">C12/C13</f>
        <v>4.7230303030303027</v>
      </c>
      <c r="D14" s="54" t="e">
        <f t="shared" ref="D14" si="2">D12/D13</f>
        <v>#DIV/0!</v>
      </c>
      <c r="E14" s="54" t="e">
        <f t="shared" ref="E14" si="3">E12/E13</f>
        <v>#DIV/0!</v>
      </c>
      <c r="F14" s="54" t="e">
        <f t="shared" ref="F14" si="4">F12/F13</f>
        <v>#DIV/0!</v>
      </c>
      <c r="G14" s="54" t="e">
        <f t="shared" ref="G14" si="5">G12/G13</f>
        <v>#DIV/0!</v>
      </c>
      <c r="H14" s="54" t="e">
        <f t="shared" ref="H14" si="6">H12/H13</f>
        <v>#DIV/0!</v>
      </c>
      <c r="I14" s="54" t="e">
        <f t="shared" ref="I14" si="7">I12/I13</f>
        <v>#DIV/0!</v>
      </c>
      <c r="J14" s="54" t="e">
        <f t="shared" ref="J14" si="8">J12/J13</f>
        <v>#DIV/0!</v>
      </c>
      <c r="K14" s="54" t="e">
        <f t="shared" ref="K14" si="9">K12/K13</f>
        <v>#DIV/0!</v>
      </c>
      <c r="L14" s="54" t="e">
        <f t="shared" ref="L14" si="10">L12/L13</f>
        <v>#DIV/0!</v>
      </c>
      <c r="M14" s="54" t="e">
        <f t="shared" ref="M14" si="11">M12/M13</f>
        <v>#DIV/0!</v>
      </c>
      <c r="N14" s="54" t="e">
        <f t="shared" ref="N14" si="12">N12/N13</f>
        <v>#DIV/0!</v>
      </c>
      <c r="O14" s="42" t="e">
        <f t="shared" si="0"/>
        <v>#DIV/0!</v>
      </c>
      <c r="P14" s="3"/>
    </row>
    <row r="15" spans="1:19" s="2" customFormat="1" ht="17.25" thickBot="1" x14ac:dyDescent="0.35">
      <c r="A15" s="82"/>
      <c r="B15" s="43" t="s">
        <v>25</v>
      </c>
      <c r="C15" s="62">
        <v>46401</v>
      </c>
      <c r="D15" s="62"/>
      <c r="E15" s="62"/>
      <c r="F15" s="62"/>
      <c r="G15" s="62"/>
      <c r="H15" s="62"/>
      <c r="I15" s="62"/>
      <c r="J15" s="62"/>
      <c r="K15" s="62"/>
      <c r="L15" s="62"/>
      <c r="M15" s="62"/>
      <c r="N15" s="63"/>
      <c r="O15" s="44"/>
      <c r="P15" s="3"/>
      <c r="Q15" s="3"/>
      <c r="R15" s="3"/>
      <c r="S15" s="3"/>
    </row>
    <row r="16" spans="1:19" ht="17.100000000000001" customHeight="1" thickTop="1" thickBot="1" x14ac:dyDescent="0.35">
      <c r="A16" s="83" t="s">
        <v>33</v>
      </c>
      <c r="B16" s="37" t="s">
        <v>1</v>
      </c>
      <c r="C16" s="66">
        <v>130792</v>
      </c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45">
        <f t="shared" si="0"/>
        <v>130792</v>
      </c>
      <c r="P16" s="3"/>
      <c r="Q16" s="15"/>
      <c r="R16" s="18"/>
      <c r="S16" s="20"/>
    </row>
    <row r="17" spans="1:20" ht="17.25" thickBot="1" x14ac:dyDescent="0.35">
      <c r="A17" s="84"/>
      <c r="B17" s="23" t="s">
        <v>8</v>
      </c>
      <c r="C17" s="67">
        <v>1690</v>
      </c>
      <c r="D17" s="54"/>
      <c r="E17" s="54"/>
      <c r="F17" s="54"/>
      <c r="G17" s="54"/>
      <c r="H17" s="54"/>
      <c r="I17" s="54"/>
      <c r="J17" s="54"/>
      <c r="K17" s="54"/>
      <c r="L17" s="54"/>
      <c r="M17" s="64"/>
      <c r="N17" s="64"/>
      <c r="O17" s="41">
        <f t="shared" si="0"/>
        <v>1690</v>
      </c>
    </row>
    <row r="18" spans="1:20" ht="17.25" thickBot="1" x14ac:dyDescent="0.35">
      <c r="A18" s="84"/>
      <c r="B18" s="23" t="s">
        <v>4</v>
      </c>
      <c r="C18" s="67">
        <f t="shared" ref="C18" si="13">C16/C17</f>
        <v>77.391715976331355</v>
      </c>
      <c r="D18" s="54" t="e">
        <f t="shared" ref="D18" si="14">D16/D17</f>
        <v>#DIV/0!</v>
      </c>
      <c r="E18" s="54" t="e">
        <f t="shared" ref="E18" si="15">E16/E17</f>
        <v>#DIV/0!</v>
      </c>
      <c r="F18" s="54" t="e">
        <f t="shared" ref="F18" si="16">F16/F17</f>
        <v>#DIV/0!</v>
      </c>
      <c r="G18" s="54" t="e">
        <f t="shared" ref="G18" si="17">G16/G17</f>
        <v>#DIV/0!</v>
      </c>
      <c r="H18" s="54" t="e">
        <f t="shared" ref="H18" si="18">H16/H17</f>
        <v>#DIV/0!</v>
      </c>
      <c r="I18" s="54" t="e">
        <f t="shared" ref="I18" si="19">I16/I17</f>
        <v>#DIV/0!</v>
      </c>
      <c r="J18" s="54" t="e">
        <f>J16/J17</f>
        <v>#DIV/0!</v>
      </c>
      <c r="K18" s="54" t="e">
        <f t="shared" ref="K18" si="20">K16/K17</f>
        <v>#DIV/0!</v>
      </c>
      <c r="L18" s="54" t="e">
        <f t="shared" ref="L18" si="21">L16/L17</f>
        <v>#DIV/0!</v>
      </c>
      <c r="M18" s="54" t="e">
        <f t="shared" ref="M18" si="22">M16/M17</f>
        <v>#DIV/0!</v>
      </c>
      <c r="N18" s="54" t="e">
        <f t="shared" ref="N18" si="23">N16/N17</f>
        <v>#DIV/0!</v>
      </c>
      <c r="O18" s="24" t="e">
        <f t="shared" si="0"/>
        <v>#DIV/0!</v>
      </c>
    </row>
    <row r="19" spans="1:20" s="2" customFormat="1" ht="17.25" thickBot="1" x14ac:dyDescent="0.35">
      <c r="A19" s="85"/>
      <c r="B19" s="29" t="s">
        <v>25</v>
      </c>
      <c r="C19" s="62">
        <v>107220</v>
      </c>
      <c r="D19" s="62"/>
      <c r="E19" s="62"/>
      <c r="F19" s="62"/>
      <c r="G19" s="62"/>
      <c r="H19" s="62"/>
      <c r="I19" s="62"/>
      <c r="J19" s="62"/>
      <c r="K19" s="62"/>
      <c r="L19" s="62"/>
      <c r="M19" s="62"/>
      <c r="N19" s="63"/>
      <c r="O19" s="55"/>
      <c r="P19" s="3"/>
      <c r="Q19" s="3"/>
      <c r="R19" s="3"/>
      <c r="S19" s="3"/>
    </row>
    <row r="20" spans="1:20" s="1" customFormat="1" ht="18" thickTop="1" thickBot="1" x14ac:dyDescent="0.35">
      <c r="A20" s="90" t="s">
        <v>35</v>
      </c>
      <c r="B20" s="34" t="s">
        <v>1</v>
      </c>
      <c r="C20" s="66">
        <v>76000</v>
      </c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8"/>
      <c r="O20" s="56">
        <f t="shared" si="0"/>
        <v>76000</v>
      </c>
      <c r="P20" s="3"/>
      <c r="Q20" s="3"/>
      <c r="R20" s="3"/>
      <c r="S20" s="3"/>
    </row>
    <row r="21" spans="1:20" s="1" customFormat="1" ht="17.25" thickBot="1" x14ac:dyDescent="0.35">
      <c r="A21" s="91"/>
      <c r="B21" s="28" t="s">
        <v>7</v>
      </c>
      <c r="C21" s="67">
        <v>1690</v>
      </c>
      <c r="D21" s="54"/>
      <c r="E21" s="54"/>
      <c r="F21" s="54"/>
      <c r="G21" s="54"/>
      <c r="H21" s="54"/>
      <c r="I21" s="54"/>
      <c r="J21" s="54"/>
      <c r="K21" s="54"/>
      <c r="L21" s="54"/>
      <c r="M21" s="64"/>
      <c r="N21" s="64"/>
      <c r="O21" s="41">
        <f t="shared" si="0"/>
        <v>1690</v>
      </c>
      <c r="P21" s="3"/>
      <c r="Q21" s="3"/>
      <c r="R21" s="3"/>
      <c r="S21" s="3"/>
    </row>
    <row r="22" spans="1:20" s="1" customFormat="1" ht="17.25" thickBot="1" x14ac:dyDescent="0.35">
      <c r="A22" s="91"/>
      <c r="B22" s="29" t="s">
        <v>4</v>
      </c>
      <c r="C22" s="67">
        <f t="shared" ref="C22" si="24">C20/C21</f>
        <v>44.970414201183431</v>
      </c>
      <c r="D22" s="54" t="e">
        <f t="shared" ref="D22" si="25">D20/D21</f>
        <v>#DIV/0!</v>
      </c>
      <c r="E22" s="54" t="e">
        <f t="shared" ref="E22" si="26">E20/E21</f>
        <v>#DIV/0!</v>
      </c>
      <c r="F22" s="54" t="e">
        <f t="shared" ref="F22" si="27">F20/F21</f>
        <v>#DIV/0!</v>
      </c>
      <c r="G22" s="54" t="e">
        <f t="shared" ref="G22" si="28">G20/G21</f>
        <v>#DIV/0!</v>
      </c>
      <c r="H22" s="54" t="e">
        <f t="shared" ref="H22" si="29">H20/H21</f>
        <v>#DIV/0!</v>
      </c>
      <c r="I22" s="54" t="e">
        <f t="shared" ref="I22" si="30">I20/I21</f>
        <v>#DIV/0!</v>
      </c>
      <c r="J22" s="54" t="e">
        <f>J20/J21</f>
        <v>#DIV/0!</v>
      </c>
      <c r="K22" s="54" t="e">
        <f t="shared" ref="K22" si="31">K20/K21</f>
        <v>#DIV/0!</v>
      </c>
      <c r="L22" s="54" t="e">
        <f t="shared" ref="L22" si="32">L20/L21</f>
        <v>#DIV/0!</v>
      </c>
      <c r="M22" s="54" t="e">
        <f t="shared" ref="M22" si="33">M20/M21</f>
        <v>#DIV/0!</v>
      </c>
      <c r="N22" s="54" t="e">
        <f t="shared" ref="N22" si="34">N20/N21</f>
        <v>#DIV/0!</v>
      </c>
      <c r="O22" s="57" t="e">
        <f t="shared" si="0"/>
        <v>#DIV/0!</v>
      </c>
      <c r="P22" s="3"/>
      <c r="Q22" s="3"/>
      <c r="R22" s="3"/>
      <c r="S22" s="3"/>
    </row>
    <row r="23" spans="1:20" s="1" customFormat="1" ht="17.25" thickBot="1" x14ac:dyDescent="0.35">
      <c r="A23" s="92"/>
      <c r="B23" s="36" t="s">
        <v>25</v>
      </c>
      <c r="C23" s="62">
        <v>273428</v>
      </c>
      <c r="D23" s="62"/>
      <c r="E23" s="62"/>
      <c r="F23" s="62"/>
      <c r="G23" s="62"/>
      <c r="H23" s="62"/>
      <c r="I23" s="62"/>
      <c r="J23" s="62"/>
      <c r="K23" s="62"/>
      <c r="L23" s="62"/>
      <c r="M23" s="62"/>
      <c r="N23" s="63"/>
      <c r="O23" s="58"/>
      <c r="P23" s="3"/>
      <c r="Q23" s="3"/>
      <c r="R23" s="3"/>
      <c r="S23" s="3"/>
    </row>
    <row r="24" spans="1:20" s="7" customFormat="1" ht="17.100000000000001" customHeight="1" thickTop="1" thickBot="1" x14ac:dyDescent="0.35">
      <c r="A24" s="86" t="s">
        <v>32</v>
      </c>
      <c r="B24" s="37" t="s">
        <v>1</v>
      </c>
      <c r="C24" s="68">
        <v>0</v>
      </c>
      <c r="D24" s="38"/>
      <c r="E24" s="38"/>
      <c r="F24" s="38"/>
      <c r="G24" s="38"/>
      <c r="H24" s="38"/>
      <c r="I24" s="38"/>
      <c r="J24" s="38"/>
      <c r="K24" s="38"/>
      <c r="L24" s="38"/>
      <c r="M24" s="38"/>
      <c r="N24" s="38"/>
      <c r="O24" s="59">
        <f t="shared" si="0"/>
        <v>0</v>
      </c>
      <c r="Q24" s="17"/>
      <c r="R24" s="19"/>
      <c r="S24" s="21"/>
      <c r="T24" s="16"/>
    </row>
    <row r="25" spans="1:20" s="7" customFormat="1" ht="17.25" thickBot="1" x14ac:dyDescent="0.35">
      <c r="A25" s="87"/>
      <c r="B25" s="28" t="s">
        <v>7</v>
      </c>
      <c r="C25" s="67">
        <v>1583</v>
      </c>
      <c r="D25" s="54"/>
      <c r="E25" s="54"/>
      <c r="F25" s="54"/>
      <c r="G25" s="54"/>
      <c r="H25" s="54"/>
      <c r="I25" s="54"/>
      <c r="J25" s="54"/>
      <c r="K25" s="54"/>
      <c r="L25" s="54"/>
      <c r="M25" s="64"/>
      <c r="N25" s="64"/>
      <c r="O25" s="41">
        <f t="shared" si="0"/>
        <v>1583</v>
      </c>
      <c r="T25" s="16"/>
    </row>
    <row r="26" spans="1:20" s="7" customFormat="1" ht="17.25" thickBot="1" x14ac:dyDescent="0.35">
      <c r="A26" s="87"/>
      <c r="B26" s="23" t="s">
        <v>4</v>
      </c>
      <c r="C26" s="67">
        <f>C24/C25</f>
        <v>0</v>
      </c>
      <c r="D26" s="54" t="e">
        <f t="shared" ref="C26:I26" si="35">D24/D25</f>
        <v>#DIV/0!</v>
      </c>
      <c r="E26" s="54" t="e">
        <f t="shared" si="35"/>
        <v>#DIV/0!</v>
      </c>
      <c r="F26" s="54" t="e">
        <f t="shared" si="35"/>
        <v>#DIV/0!</v>
      </c>
      <c r="G26" s="54" t="e">
        <f t="shared" si="35"/>
        <v>#DIV/0!</v>
      </c>
      <c r="H26" s="54" t="e">
        <f t="shared" si="35"/>
        <v>#DIV/0!</v>
      </c>
      <c r="I26" s="54" t="e">
        <f t="shared" si="35"/>
        <v>#DIV/0!</v>
      </c>
      <c r="J26" s="54" t="e">
        <f>J24/J25</f>
        <v>#DIV/0!</v>
      </c>
      <c r="K26" s="54" t="e">
        <f t="shared" ref="K26:N26" si="36">K24/K25</f>
        <v>#DIV/0!</v>
      </c>
      <c r="L26" s="54" t="e">
        <f t="shared" si="36"/>
        <v>#DIV/0!</v>
      </c>
      <c r="M26" s="54" t="e">
        <f t="shared" si="36"/>
        <v>#DIV/0!</v>
      </c>
      <c r="N26" s="54" t="e">
        <f t="shared" si="36"/>
        <v>#DIV/0!</v>
      </c>
      <c r="O26" s="60" t="e">
        <f t="shared" si="0"/>
        <v>#DIV/0!</v>
      </c>
      <c r="Q26" s="17"/>
      <c r="T26" s="16"/>
    </row>
    <row r="27" spans="1:20" s="7" customFormat="1" ht="17.25" thickBot="1" x14ac:dyDescent="0.35">
      <c r="A27" s="88"/>
      <c r="B27" s="29" t="s">
        <v>25</v>
      </c>
      <c r="C27" s="69" t="s">
        <v>38</v>
      </c>
      <c r="D27" s="61"/>
      <c r="E27" s="61"/>
      <c r="F27" s="61"/>
      <c r="G27" s="61"/>
      <c r="H27" s="61"/>
      <c r="I27" s="61"/>
      <c r="J27" s="61"/>
      <c r="K27" s="61"/>
      <c r="L27" s="61"/>
      <c r="M27" s="61"/>
      <c r="N27" s="61"/>
      <c r="O27" s="55"/>
      <c r="Q27" s="17"/>
      <c r="T27" s="16"/>
    </row>
    <row r="28" spans="1:20" ht="26.25" customHeight="1" thickTop="1" thickBot="1" x14ac:dyDescent="0.35">
      <c r="A28" s="47" t="s">
        <v>27</v>
      </c>
      <c r="B28" s="48" t="s">
        <v>1</v>
      </c>
      <c r="C28" s="49">
        <f>C4+C8</f>
        <v>622319</v>
      </c>
      <c r="D28" s="49">
        <f t="shared" ref="D28:N28" si="37">D4+D8</f>
        <v>232727</v>
      </c>
      <c r="E28" s="49">
        <f t="shared" si="37"/>
        <v>0</v>
      </c>
      <c r="F28" s="49">
        <f t="shared" si="37"/>
        <v>0</v>
      </c>
      <c r="G28" s="49">
        <f t="shared" si="37"/>
        <v>0</v>
      </c>
      <c r="H28" s="49">
        <f t="shared" si="37"/>
        <v>0</v>
      </c>
      <c r="I28" s="49">
        <f t="shared" si="37"/>
        <v>0</v>
      </c>
      <c r="J28" s="49">
        <f t="shared" si="37"/>
        <v>0</v>
      </c>
      <c r="K28" s="49">
        <f t="shared" si="37"/>
        <v>0</v>
      </c>
      <c r="L28" s="49">
        <f t="shared" si="37"/>
        <v>0</v>
      </c>
      <c r="M28" s="49">
        <f t="shared" si="37"/>
        <v>0</v>
      </c>
      <c r="N28" s="49">
        <f t="shared" si="37"/>
        <v>0</v>
      </c>
      <c r="O28" s="50">
        <f t="shared" si="0"/>
        <v>855046</v>
      </c>
      <c r="P28" s="8"/>
    </row>
    <row r="29" spans="1:20" x14ac:dyDescent="0.3">
      <c r="A29" s="70" t="s">
        <v>30</v>
      </c>
      <c r="B29" s="51" t="s">
        <v>1</v>
      </c>
      <c r="C29" s="52">
        <f t="shared" ref="C29:N29" si="38">C12</f>
        <v>46758</v>
      </c>
      <c r="D29" s="52">
        <f t="shared" si="38"/>
        <v>0</v>
      </c>
      <c r="E29" s="52">
        <f t="shared" si="38"/>
        <v>0</v>
      </c>
      <c r="F29" s="52">
        <f t="shared" si="38"/>
        <v>0</v>
      </c>
      <c r="G29" s="52">
        <f t="shared" si="38"/>
        <v>0</v>
      </c>
      <c r="H29" s="52">
        <f t="shared" si="38"/>
        <v>0</v>
      </c>
      <c r="I29" s="52">
        <f t="shared" si="38"/>
        <v>0</v>
      </c>
      <c r="J29" s="52">
        <f t="shared" si="38"/>
        <v>0</v>
      </c>
      <c r="K29" s="52">
        <f t="shared" si="38"/>
        <v>0</v>
      </c>
      <c r="L29" s="52">
        <f t="shared" si="38"/>
        <v>0</v>
      </c>
      <c r="M29" s="52">
        <f t="shared" si="38"/>
        <v>0</v>
      </c>
      <c r="N29" s="52">
        <f t="shared" si="38"/>
        <v>0</v>
      </c>
      <c r="O29" s="52">
        <f t="shared" si="0"/>
        <v>46758</v>
      </c>
      <c r="P29" s="9"/>
    </row>
    <row r="30" spans="1:20" x14ac:dyDescent="0.3">
      <c r="A30" s="71"/>
      <c r="B30" s="27" t="s">
        <v>6</v>
      </c>
      <c r="C30" s="30">
        <f t="shared" ref="C30:N30" si="39">C14</f>
        <v>4.7230303030303027</v>
      </c>
      <c r="D30" s="30" t="e">
        <f t="shared" si="39"/>
        <v>#DIV/0!</v>
      </c>
      <c r="E30" s="30" t="e">
        <f t="shared" si="39"/>
        <v>#DIV/0!</v>
      </c>
      <c r="F30" s="30" t="e">
        <f t="shared" si="39"/>
        <v>#DIV/0!</v>
      </c>
      <c r="G30" s="30" t="e">
        <f t="shared" si="39"/>
        <v>#DIV/0!</v>
      </c>
      <c r="H30" s="30" t="e">
        <f t="shared" si="39"/>
        <v>#DIV/0!</v>
      </c>
      <c r="I30" s="30" t="e">
        <f t="shared" si="39"/>
        <v>#DIV/0!</v>
      </c>
      <c r="J30" s="30" t="e">
        <f t="shared" si="39"/>
        <v>#DIV/0!</v>
      </c>
      <c r="K30" s="30" t="e">
        <f t="shared" si="39"/>
        <v>#DIV/0!</v>
      </c>
      <c r="L30" s="30" t="e">
        <f t="shared" si="39"/>
        <v>#DIV/0!</v>
      </c>
      <c r="M30" s="30" t="e">
        <f t="shared" si="39"/>
        <v>#DIV/0!</v>
      </c>
      <c r="N30" s="30" t="e">
        <f t="shared" si="39"/>
        <v>#DIV/0!</v>
      </c>
      <c r="O30" s="30" t="e">
        <f t="shared" si="0"/>
        <v>#DIV/0!</v>
      </c>
    </row>
    <row r="31" spans="1:20" s="1" customFormat="1" x14ac:dyDescent="0.3">
      <c r="A31" s="89" t="s">
        <v>23</v>
      </c>
      <c r="B31" s="27" t="s">
        <v>1</v>
      </c>
      <c r="C31" s="31">
        <f>C16+C20</f>
        <v>206792</v>
      </c>
      <c r="D31" s="31">
        <f t="shared" ref="D31:N31" si="40">D16+D20</f>
        <v>0</v>
      </c>
      <c r="E31" s="31">
        <f t="shared" si="40"/>
        <v>0</v>
      </c>
      <c r="F31" s="31">
        <f t="shared" si="40"/>
        <v>0</v>
      </c>
      <c r="G31" s="31">
        <f t="shared" si="40"/>
        <v>0</v>
      </c>
      <c r="H31" s="31">
        <f t="shared" si="40"/>
        <v>0</v>
      </c>
      <c r="I31" s="31">
        <f t="shared" si="40"/>
        <v>0</v>
      </c>
      <c r="J31" s="31">
        <f t="shared" si="40"/>
        <v>0</v>
      </c>
      <c r="K31" s="31">
        <f t="shared" si="40"/>
        <v>0</v>
      </c>
      <c r="L31" s="31">
        <f t="shared" si="40"/>
        <v>0</v>
      </c>
      <c r="M31" s="31">
        <f t="shared" si="40"/>
        <v>0</v>
      </c>
      <c r="N31" s="31">
        <f t="shared" si="40"/>
        <v>0</v>
      </c>
      <c r="O31" s="31">
        <f t="shared" si="0"/>
        <v>206792</v>
      </c>
      <c r="P31" s="3"/>
      <c r="Q31" s="3"/>
      <c r="R31" s="3"/>
      <c r="S31" s="3"/>
    </row>
    <row r="32" spans="1:20" s="1" customFormat="1" x14ac:dyDescent="0.3">
      <c r="A32" s="89"/>
      <c r="B32" s="27" t="s">
        <v>4</v>
      </c>
      <c r="C32" s="31">
        <f>C18+C22</f>
        <v>122.36213017751479</v>
      </c>
      <c r="D32" s="31" t="e">
        <f t="shared" ref="D32:N32" si="41">D18+D22</f>
        <v>#DIV/0!</v>
      </c>
      <c r="E32" s="31" t="e">
        <f t="shared" si="41"/>
        <v>#DIV/0!</v>
      </c>
      <c r="F32" s="31" t="e">
        <f t="shared" si="41"/>
        <v>#DIV/0!</v>
      </c>
      <c r="G32" s="31" t="e">
        <f t="shared" si="41"/>
        <v>#DIV/0!</v>
      </c>
      <c r="H32" s="31" t="e">
        <f t="shared" si="41"/>
        <v>#DIV/0!</v>
      </c>
      <c r="I32" s="31" t="e">
        <f t="shared" si="41"/>
        <v>#DIV/0!</v>
      </c>
      <c r="J32" s="31" t="e">
        <f t="shared" si="41"/>
        <v>#DIV/0!</v>
      </c>
      <c r="K32" s="31" t="e">
        <f t="shared" si="41"/>
        <v>#DIV/0!</v>
      </c>
      <c r="L32" s="31" t="e">
        <f t="shared" si="41"/>
        <v>#DIV/0!</v>
      </c>
      <c r="M32" s="31" t="e">
        <f t="shared" si="41"/>
        <v>#DIV/0!</v>
      </c>
      <c r="N32" s="31" t="e">
        <f t="shared" si="41"/>
        <v>#DIV/0!</v>
      </c>
      <c r="O32" s="31" t="e">
        <f t="shared" si="0"/>
        <v>#DIV/0!</v>
      </c>
      <c r="P32" s="3"/>
      <c r="Q32" s="3"/>
      <c r="R32" s="3"/>
      <c r="S32" s="3"/>
    </row>
    <row r="33" spans="1:17" x14ac:dyDescent="0.3">
      <c r="A33" s="72" t="s">
        <v>29</v>
      </c>
      <c r="B33" s="27" t="s">
        <v>1</v>
      </c>
      <c r="C33" s="53">
        <f>C24</f>
        <v>0</v>
      </c>
      <c r="D33" s="53">
        <f t="shared" ref="D33:N33" si="42">D24</f>
        <v>0</v>
      </c>
      <c r="E33" s="53">
        <f t="shared" si="42"/>
        <v>0</v>
      </c>
      <c r="F33" s="53">
        <f t="shared" si="42"/>
        <v>0</v>
      </c>
      <c r="G33" s="53">
        <f t="shared" si="42"/>
        <v>0</v>
      </c>
      <c r="H33" s="53">
        <f t="shared" si="42"/>
        <v>0</v>
      </c>
      <c r="I33" s="53">
        <f t="shared" si="42"/>
        <v>0</v>
      </c>
      <c r="J33" s="53">
        <f t="shared" si="42"/>
        <v>0</v>
      </c>
      <c r="K33" s="53">
        <f t="shared" si="42"/>
        <v>0</v>
      </c>
      <c r="L33" s="53">
        <f t="shared" si="42"/>
        <v>0</v>
      </c>
      <c r="M33" s="53">
        <f t="shared" si="42"/>
        <v>0</v>
      </c>
      <c r="N33" s="53">
        <f t="shared" si="42"/>
        <v>0</v>
      </c>
      <c r="O33" s="53">
        <f t="shared" si="0"/>
        <v>0</v>
      </c>
    </row>
    <row r="34" spans="1:17" x14ac:dyDescent="0.3">
      <c r="A34" s="72"/>
      <c r="B34" s="27" t="s">
        <v>4</v>
      </c>
      <c r="C34" s="53">
        <f>C26</f>
        <v>0</v>
      </c>
      <c r="D34" s="53" t="e">
        <f t="shared" ref="D34:N34" si="43">D26</f>
        <v>#DIV/0!</v>
      </c>
      <c r="E34" s="53" t="e">
        <f t="shared" si="43"/>
        <v>#DIV/0!</v>
      </c>
      <c r="F34" s="53" t="e">
        <f t="shared" si="43"/>
        <v>#DIV/0!</v>
      </c>
      <c r="G34" s="53" t="e">
        <f t="shared" si="43"/>
        <v>#DIV/0!</v>
      </c>
      <c r="H34" s="53" t="e">
        <f t="shared" si="43"/>
        <v>#DIV/0!</v>
      </c>
      <c r="I34" s="53" t="e">
        <f t="shared" si="43"/>
        <v>#DIV/0!</v>
      </c>
      <c r="J34" s="53" t="e">
        <f t="shared" si="43"/>
        <v>#DIV/0!</v>
      </c>
      <c r="K34" s="53" t="e">
        <f t="shared" si="43"/>
        <v>#DIV/0!</v>
      </c>
      <c r="L34" s="53" t="e">
        <f t="shared" si="43"/>
        <v>#DIV/0!</v>
      </c>
      <c r="M34" s="53" t="e">
        <f t="shared" si="43"/>
        <v>#DIV/0!</v>
      </c>
      <c r="N34" s="53" t="e">
        <f t="shared" si="43"/>
        <v>#DIV/0!</v>
      </c>
      <c r="O34" s="53" t="e">
        <f t="shared" si="0"/>
        <v>#DIV/0!</v>
      </c>
    </row>
    <row r="37" spans="1:17" hidden="1" x14ac:dyDescent="0.3">
      <c r="A37" s="4" t="s">
        <v>3</v>
      </c>
      <c r="C37" s="15">
        <f>SUM(C18,C22)</f>
        <v>122.36213017751479</v>
      </c>
      <c r="D37" s="15" t="e">
        <f t="shared" ref="D37:N37" si="44">SUM(D18,D22)</f>
        <v>#DIV/0!</v>
      </c>
      <c r="E37" s="15" t="e">
        <f t="shared" si="44"/>
        <v>#DIV/0!</v>
      </c>
      <c r="F37" s="15" t="e">
        <f t="shared" si="44"/>
        <v>#DIV/0!</v>
      </c>
      <c r="G37" s="15" t="e">
        <f t="shared" si="44"/>
        <v>#DIV/0!</v>
      </c>
      <c r="H37" s="15" t="e">
        <f t="shared" si="44"/>
        <v>#DIV/0!</v>
      </c>
      <c r="I37" s="15" t="e">
        <f t="shared" si="44"/>
        <v>#DIV/0!</v>
      </c>
      <c r="J37" s="15" t="e">
        <f t="shared" si="44"/>
        <v>#DIV/0!</v>
      </c>
      <c r="K37" s="15" t="e">
        <f t="shared" si="44"/>
        <v>#DIV/0!</v>
      </c>
      <c r="L37" s="15" t="e">
        <f t="shared" si="44"/>
        <v>#DIV/0!</v>
      </c>
      <c r="M37" s="15" t="e">
        <f t="shared" si="44"/>
        <v>#DIV/0!</v>
      </c>
      <c r="N37" s="15" t="e">
        <f t="shared" si="44"/>
        <v>#DIV/0!</v>
      </c>
      <c r="O37" s="15" t="e">
        <f>SUM(C37:N37)</f>
        <v>#DIV/0!</v>
      </c>
      <c r="P37" s="4">
        <v>4811</v>
      </c>
      <c r="Q37" s="15" t="e">
        <f>O37-P37</f>
        <v>#DIV/0!</v>
      </c>
    </row>
    <row r="38" spans="1:17" hidden="1" x14ac:dyDescent="0.3">
      <c r="A38" s="4" t="s">
        <v>5</v>
      </c>
      <c r="C38" s="15">
        <f>SUM(C26)</f>
        <v>0</v>
      </c>
      <c r="D38" s="15" t="e">
        <f t="shared" ref="D38:N38" si="45">SUM(D26)</f>
        <v>#DIV/0!</v>
      </c>
      <c r="E38" s="15" t="e">
        <f t="shared" si="45"/>
        <v>#DIV/0!</v>
      </c>
      <c r="F38" s="15" t="e">
        <f t="shared" si="45"/>
        <v>#DIV/0!</v>
      </c>
      <c r="G38" s="15" t="e">
        <f t="shared" si="45"/>
        <v>#DIV/0!</v>
      </c>
      <c r="H38" s="15" t="e">
        <f t="shared" si="45"/>
        <v>#DIV/0!</v>
      </c>
      <c r="I38" s="15" t="e">
        <f t="shared" si="45"/>
        <v>#DIV/0!</v>
      </c>
      <c r="J38" s="15" t="e">
        <f t="shared" si="45"/>
        <v>#DIV/0!</v>
      </c>
      <c r="K38" s="15" t="e">
        <f t="shared" si="45"/>
        <v>#DIV/0!</v>
      </c>
      <c r="L38" s="15" t="e">
        <f t="shared" si="45"/>
        <v>#DIV/0!</v>
      </c>
      <c r="M38" s="15" t="e">
        <f t="shared" si="45"/>
        <v>#DIV/0!</v>
      </c>
      <c r="N38" s="15" t="e">
        <f t="shared" si="45"/>
        <v>#DIV/0!</v>
      </c>
      <c r="O38" s="15" t="e">
        <f>SUM(C38:N38)</f>
        <v>#DIV/0!</v>
      </c>
      <c r="P38" s="4">
        <v>584</v>
      </c>
      <c r="Q38" s="15" t="e">
        <f>O38-P38</f>
        <v>#DIV/0!</v>
      </c>
    </row>
    <row r="45" spans="1:17" x14ac:dyDescent="0.3">
      <c r="C45" s="3"/>
      <c r="D45" s="3"/>
      <c r="E45" s="3"/>
    </row>
    <row r="46" spans="1:17" x14ac:dyDescent="0.3">
      <c r="C46" s="3"/>
      <c r="D46" s="32"/>
      <c r="E46" s="3"/>
    </row>
    <row r="47" spans="1:17" x14ac:dyDescent="0.3">
      <c r="C47" s="3"/>
      <c r="D47" s="3"/>
      <c r="E47" s="3"/>
    </row>
  </sheetData>
  <sheetProtection formatCells="0" formatColumns="0" formatRows="0" insertColumns="0" insertRows="0" insertHyperlinks="0" deleteColumns="0" deleteRows="0" sort="0" autoFilter="0" pivotTables="0"/>
  <mergeCells count="10">
    <mergeCell ref="A29:A30"/>
    <mergeCell ref="A33:A34"/>
    <mergeCell ref="A2:C2"/>
    <mergeCell ref="A4:A7"/>
    <mergeCell ref="A8:A11"/>
    <mergeCell ref="A12:A15"/>
    <mergeCell ref="A16:A19"/>
    <mergeCell ref="A24:A27"/>
    <mergeCell ref="A31:A32"/>
    <mergeCell ref="A20:A23"/>
  </mergeCells>
  <phoneticPr fontId="8" type="noConversion"/>
  <pageMargins left="0" right="0" top="0" bottom="0" header="0" footer="0"/>
  <pageSetup paperSize="8" scale="98" orientation="landscape" r:id="rId1"/>
  <rowBreaks count="2" manualBreakCount="2">
    <brk id="1" max="1048575" man="1"/>
    <brk id="34" max="1048575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438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2026년 주행거리 및 주유내역</vt:lpstr>
      <vt:lpstr>'2026년 주행거리 및 주유내역'!Print_Area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nipa</cp:lastModifiedBy>
  <cp:revision>24</cp:revision>
  <cp:lastPrinted>2026-02-26T23:46:04Z</cp:lastPrinted>
  <dcterms:created xsi:type="dcterms:W3CDTF">2011-03-08T02:30:38Z</dcterms:created>
  <dcterms:modified xsi:type="dcterms:W3CDTF">2026-02-27T01:43:44Z</dcterms:modified>
  <cp:version>1000.0100.01</cp:version>
</cp:coreProperties>
</file>